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<sst xmlns="http://schemas.openxmlformats.org/spreadsheetml/2006/main" count="29" uniqueCount="29">
  <si>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</si>
  <si>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</si>
  <si>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</si>
  <si>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</si>
  <si>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</si>
  <si>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</si>
  <si>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</si>
  <si>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</si>
  <si>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</si>
  <si>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</si>
  <si>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</si>
  <si>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</si>
  <si>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</si>
  <si>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</si>
  <si>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</si>
  <si>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</si>
  <si>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</si>
  <si>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</si>
  <si>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</si>
  <si>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</si>
  <si>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</si>
  <si>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</si>
  <si>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</si>
  <si>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</si>
  <si>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</si>
  <si>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</si>
  <si>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</si>
  <si>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7604,00 - замена шарового крана на трубопроводе отопления.</t>
  </si>
  <si>
    <t>7754,00 - ремонт электропроводки 1 подъез, 1 этаж.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</si>
</sst>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H22" sqref="H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2094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ул.Черняховского д.1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479.7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1328.769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24186.86</v>
      </c>
    </row>
    <row r="12" spans="1:5" ht="15.75">
      <c r="A12" s="3">
        <v>1</v>
      </c>
      <c r="B12" s="12" t="s">
        <v>4</v>
      </c>
      <c r="C12" s="8">
        <f>VLOOKUP(A1,'[1]2020'!$A$1:$AH$101,5,0)</f>
        <v>1014.75</v>
      </c>
      <c r="D12" s="8">
        <f>VLOOKUP(A1,'[1]2020'!$A$1:$AH$101,18,0)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VLOOKUP(A1,'[1]2020'!$A$1:$AH$101,6,0)</f>
        <v>1033.47</v>
      </c>
      <c r="D13" s="8">
        <f>VLOOKUP(A1,'[1]2020'!$A$1:$AH$101,19,0)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VLOOKUP(A1,'[1]2020'!$A$1:$AH$101,7,0)</f>
        <v>1886.74</v>
      </c>
      <c r="D14" s="8">
        <f>VLOOKUP(A1,'[1]2020'!$A$1:$AH$101,20,0)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VLOOKUP(A1,'[1]2020'!$A$1:$AH$101,8,0)</f>
        <v>905.12</v>
      </c>
      <c r="D15" s="8">
        <f>VLOOKUP(A1,'[1]2020'!$A$1:$AH$101,21,0)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VLOOKUP(A1,'[1]2020'!$A$1:$AH$101,9,0)</f>
        <v>1404.32</v>
      </c>
      <c r="D16" s="8">
        <f>VLOOKUP(A1,'[1]2020'!$A$1:$AH$101,22,0)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VLOOKUP(A1,'[1]2020'!$A$1:$AH$101,10,0)</f>
        <v>929.9200000000001</v>
      </c>
      <c r="D17" s="8">
        <f>VLOOKUP(A1,'[1]2020'!$A$1:$AH$101,23,0)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VLOOKUP(A1,'[1]2020'!$A$1:$AH$101,11,0)</f>
        <v>1255.92</v>
      </c>
      <c r="D18" s="8">
        <f>VLOOKUP(A1,'[1]2020'!$A$1:$AH$101,24,0)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VLOOKUP(A1,'[1]2020'!$A$1:$AH$101,12,0)</f>
        <v>921.21</v>
      </c>
      <c r="D19" s="8">
        <f>VLOOKUP(A1,'[1]2020'!$A$1:$AH$102,25,0)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VLOOKUP(A1,'[1]2020'!$A$1:$AH$101,13,0)</f>
        <v>1186.69</v>
      </c>
      <c r="D20" s="8">
        <f>VLOOKUP(A1,'[1]2020'!$A$1:$AH$101,26,0)</f>
        <v>0</v>
      </c>
      <c r="E20" s="10"/>
    </row>
    <row r="21" spans="1:5" ht="31.5">
      <c r="A21" s="3">
        <v>10</v>
      </c>
      <c r="B21" s="4" t="s">
        <v>13</v>
      </c>
      <c r="C21" s="8">
        <f>VLOOKUP(A1,'[1]2020'!$A$1:$AH$101,14,0)</f>
        <v>1304.57</v>
      </c>
      <c r="D21" s="8">
        <f>VLOOKUP(A1,'[1]2020'!$A$1:$AH$101,27,0)</f>
        <v>7604</v>
      </c>
      <c r="E21" s="10" t="s">
        <v>27</v>
      </c>
    </row>
    <row r="22" spans="1:5" ht="33" customHeight="1">
      <c r="A22" s="3">
        <v>11</v>
      </c>
      <c r="B22" s="12" t="s">
        <v>14</v>
      </c>
      <c r="C22" s="8">
        <f>VLOOKUP(A1,'[1]2020'!$A$1:$AH$101,15,0)</f>
        <v>675.96</v>
      </c>
      <c r="D22" s="8">
        <f>VLOOKUP(A1,'[1]2020'!$A$1:$AH$101,28,0)</f>
        <v>7754</v>
      </c>
      <c r="E22" s="10" t="s">
        <v>28</v>
      </c>
    </row>
    <row r="23" spans="1:5" ht="18" customHeight="1">
      <c r="A23" s="3">
        <v>12</v>
      </c>
      <c r="B23" s="12" t="s">
        <v>15</v>
      </c>
      <c r="C23" s="8">
        <f>VLOOKUP(A1,'[1]2020'!$A$1:$AH$101,16,0)</f>
        <v>1639.8400000000001</v>
      </c>
      <c r="D23" s="8">
        <f>VLOOKUP(A1,'[1]2020'!$A$1:$AH$101,29,0)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14158.510000000002</v>
      </c>
      <c r="D24" s="9">
        <f>SUM(D12:D23)</f>
        <v>15358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22987.370000000003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2021-03-03T06:38:45Z</dcterms:modified>
  <cp:category/>
  <cp:version/>
  <cp:contentType/>
  <cp:contentStatus/>
</cp:coreProperties>
</file>